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Бюджет 2018\2018-06-04 поправки 2018-2020 июль\на подписание и опубликование в ГД\"/>
    </mc:Choice>
  </mc:AlternateContent>
  <bookViews>
    <workbookView xWindow="0" yWindow="0" windowWidth="24000" windowHeight="11865"/>
  </bookViews>
  <sheets>
    <sheet name="14" sheetId="2" r:id="rId1"/>
  </sheets>
  <definedNames>
    <definedName name="_xlnm.Print_Titles" localSheetId="0">'14'!$39:$39</definedName>
    <definedName name="_xlnm.Print_Area" localSheetId="0">'14'!$A$1:$I$63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33" i="2"/>
  <c r="H53" i="2" l="1"/>
  <c r="I54" i="2"/>
  <c r="I53" i="2" s="1"/>
  <c r="H54" i="2"/>
  <c r="G54" i="2"/>
  <c r="G53" i="2" s="1"/>
  <c r="I57" i="2"/>
  <c r="I56" i="2" s="1"/>
  <c r="H57" i="2"/>
  <c r="H56" i="2" s="1"/>
  <c r="G57" i="2"/>
  <c r="G56" i="2" s="1"/>
  <c r="I60" i="2"/>
  <c r="I59" i="2" s="1"/>
  <c r="H60" i="2"/>
  <c r="H59" i="2" s="1"/>
  <c r="G60" i="2"/>
  <c r="G59" i="2" s="1"/>
  <c r="I44" i="2"/>
  <c r="I43" i="2" s="1"/>
  <c r="H44" i="2"/>
  <c r="H43" i="2" s="1"/>
  <c r="G44" i="2"/>
  <c r="G43" i="2" s="1"/>
  <c r="I48" i="2"/>
  <c r="I47" i="2" s="1"/>
  <c r="H48" i="2"/>
  <c r="H47" i="2" s="1"/>
  <c r="G48" i="2"/>
  <c r="G47" i="2" s="1"/>
  <c r="H42" i="2" l="1"/>
  <c r="H41" i="2" s="1"/>
  <c r="I42" i="2"/>
  <c r="I41" i="2" s="1"/>
  <c r="H52" i="2"/>
  <c r="H51" i="2" s="1"/>
  <c r="H50" i="2" s="1"/>
  <c r="I52" i="2"/>
  <c r="I51" i="2" s="1"/>
  <c r="I50" i="2" s="1"/>
  <c r="I62" i="2" s="1"/>
  <c r="G52" i="2"/>
  <c r="G51" i="2" s="1"/>
  <c r="G50" i="2" s="1"/>
  <c r="G42" i="2"/>
  <c r="G41" i="2" s="1"/>
  <c r="H62" i="2" l="1"/>
  <c r="G62" i="2"/>
  <c r="H26" i="2"/>
  <c r="G26" i="2"/>
  <c r="I31" i="2"/>
  <c r="H31" i="2"/>
  <c r="G31" i="2"/>
  <c r="G36" i="2" l="1"/>
  <c r="I26" i="2" l="1"/>
  <c r="H36" i="2" l="1"/>
  <c r="I36" i="2"/>
</calcChain>
</file>

<file path=xl/sharedStrings.xml><?xml version="1.0" encoding="utf-8"?>
<sst xmlns="http://schemas.openxmlformats.org/spreadsheetml/2006/main" count="161" uniqueCount="83">
  <si>
    <t>ИТОГО РАСХОДОВ:</t>
  </si>
  <si>
    <t/>
  </si>
  <si>
    <t>414</t>
  </si>
  <si>
    <t>06 1 01 4007Е</t>
  </si>
  <si>
    <t>Бюджетные инвестиции в объекты капитального строительства государственной (муниципальной) собственности</t>
  </si>
  <si>
    <t xml:space="preserve"> Расходы за счет средств краевого бюджета, направленных на реализацию инвестиционных мероприятий соответствующей подпрограммы соответствующей государственной программы Камчатского края</t>
  </si>
  <si>
    <t>Дорожное хозяйство (дорожные фонды)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</si>
  <si>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</si>
  <si>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244</t>
  </si>
  <si>
    <t xml:space="preserve"> Расходы за счет средств краевого бюджета, направленных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</si>
  <si>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Управление городского хозяйства администрации Петропавловск-Камчатского городского округа-муниципальное учреждение</t>
  </si>
  <si>
    <t>Вид расходов</t>
  </si>
  <si>
    <t>Целевая статья</t>
  </si>
  <si>
    <t>Раздел, Подраздел</t>
  </si>
  <si>
    <t>Код мин-ва, ведомства</t>
  </si>
  <si>
    <t>Наименование</t>
  </si>
  <si>
    <t>Плановые назначения на 2019 год</t>
  </si>
  <si>
    <t>Плановые назначения на 2018 год</t>
  </si>
  <si>
    <t xml:space="preserve">Код бюджетной классификации </t>
  </si>
  <si>
    <t>№ п/п</t>
  </si>
  <si>
    <t>Плановые назначения на 2020 год</t>
  </si>
  <si>
    <t>на  2018 год и плановый период 2019-2020 годов</t>
  </si>
  <si>
    <t xml:space="preserve">Распределение бюджетных ассигнований муниципального дорожного фонда Петропавловск-Камчатского городского округа </t>
  </si>
  <si>
    <t>тыс. рублей</t>
  </si>
  <si>
    <t>Наименование показателей</t>
  </si>
  <si>
    <t>Администратор</t>
  </si>
  <si>
    <t>Группа, Подгруппа</t>
  </si>
  <si>
    <t>Статья и подстатья</t>
  </si>
  <si>
    <t>Элемент, Группа подвида, Аналитическая группа</t>
  </si>
  <si>
    <t>1.</t>
  </si>
  <si>
    <t>ДОХОДЫ</t>
  </si>
  <si>
    <t>I.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</si>
  <si>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</si>
  <si>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</si>
  <si>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</si>
  <si>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103</t>
  </si>
  <si>
    <t>02230</t>
  </si>
  <si>
    <t>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</si>
  <si>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</si>
  <si>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</si>
  <si>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</si>
  <si>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</si>
  <si>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</si>
  <si>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</si>
  <si>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II.</t>
  </si>
  <si>
    <t>БЕЗВОЗМЕЗДНЫЕ ПОСТУПЛЕНИЯ</t>
  </si>
  <si>
    <t>907</t>
  </si>
  <si>
    <t>202</t>
  </si>
  <si>
    <t>29999</t>
  </si>
  <si>
    <t>ИТОГО ДОХОДОВ:</t>
  </si>
  <si>
    <t>2.</t>
  </si>
  <si>
    <t>к Решению Городской Думы</t>
  </si>
  <si>
    <t>Петропавловск-Камчатского городского округа</t>
  </si>
  <si>
    <t>Субсидии на реализацию Государственной программы Камчатского края "Формирование современной городской среды в Камчатском крае". Подпрограмма "Благоустройство территорий муниципальных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парковки), дворовых территорий многоквартирных домов и проездов к ним". (за счет средств краевого дорожного фонда)</t>
  </si>
  <si>
    <t>Плановые назначения 
на 2020 год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</si>
  <si>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Магистраль общегородского значения от поста ГАИ до ул. Академика Королева с развязкой в микрорайоне Северо-Восток в г. Петропавловске-Камчатском  (за счет средств краевого дорожного фонда)</t>
  </si>
  <si>
    <t>908</t>
  </si>
  <si>
    <t>20077</t>
  </si>
  <si>
    <t>04 7032 151</t>
  </si>
  <si>
    <t>04 7062 151</t>
  </si>
  <si>
    <t>04 7092 151</t>
  </si>
  <si>
    <t>04 7042 151</t>
  </si>
  <si>
    <t>РАСХОДЫ</t>
  </si>
  <si>
    <t>За счет средств местного бюджета текущего года</t>
  </si>
  <si>
    <t>За счет средств краевого бюджета</t>
  </si>
  <si>
    <t>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</si>
  <si>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</si>
  <si>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 в городе Петропавловске-Камчатском (за счет средств краевого дорожного фонда)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</si>
  <si>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Строительство проезда от ул. Ленинградская д. 25 до ул. Ключевская д. 30 в г. Петропавловске-Камчатском (за счет средств краевого дорожного фонда)</t>
  </si>
  <si>
    <t>Строительство проезда по ул. Ленинградская, 25 до ул. Ключевская, 30 в г. Петропавловске-Камчатском</t>
  </si>
  <si>
    <t>от 29.11.2017 № 13-нд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</si>
  <si>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</si>
  <si>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</t>
  </si>
  <si>
    <t>12.2.02.4006О</t>
  </si>
  <si>
    <t>12.2.02.S006О</t>
  </si>
  <si>
    <t>Расходы за счет средств местного бюджета, в целях софинансирования которых из краевого бюджета предоставляются субсидии</t>
  </si>
  <si>
    <t xml:space="preserve"> ».</t>
  </si>
  <si>
    <t xml:space="preserve">«О бюджете Петропавловск-Камчатского городского округа </t>
  </si>
  <si>
    <t>«О внесении изменений в Решение Городской Думы</t>
  </si>
  <si>
    <t>на 2018 год и плановый период 2019-2020 годов»</t>
  </si>
  <si>
    <t>от 13.07.2018 № 79-нд</t>
  </si>
  <si>
    <t>Приложение 16</t>
  </si>
  <si>
    <t>«Приложение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</si>
</sst>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000;[Red]\-#,##0.00000;0.00000"/>
    <numFmt numFmtId="165" formatCode="#,###,##0.00000;[Red]\-#,###,##0.00000;0.00000"/>
    <numFmt numFmtId="166" formatCode="000;[Red]\-000;000"/>
    <numFmt numFmtId="167" formatCode="0000000;[Red]\-0000000;"/>
    <numFmt numFmtId="168" formatCode="0000;[Red]\-0000;"/>
    <numFmt numFmtId="169" formatCode="000;[Red]\-000;"/>
    <numFmt numFmtId="170" formatCode="#,##0.00000"/>
    <numFmt numFmtId="171" formatCode="_-* #,##0.00_р_._-;\-* #,##0.00_р_._-;_-* &quot;-&quot;??_р_._-;_-@_-"/>
    <numFmt numFmtId="172" formatCode="#,##0.00000_ ;[Red]\-#,##0.000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171" fontId="5" fillId="0" borderId="0" applyFont="0" applyFill="0" applyBorder="0" applyAlignment="0" applyProtection="0"/>
    <xf numFmtId="0" fontId="5" fillId="0" borderId="0"/>
  </cellStyleXfs>
  <cellXfs count="94">
    <xf numFmtId="0" fontId="0" fillId="0" borderId="0" xfId="0"/>
    <xf numFmtId="168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alignment wrapText="1"/>
      <protection hidden="1"/>
    </xf>
    <xf numFmtId="169" fontId="3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5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5" xfId="1" applyNumberFormat="1" applyFont="1" applyFill="1" applyBorder="1" applyAlignment="1" applyProtection="1">
      <protection hidden="1"/>
    </xf>
    <xf numFmtId="165" fontId="3" fillId="0" borderId="14" xfId="1" applyNumberFormat="1" applyFont="1" applyFill="1" applyBorder="1" applyAlignment="1" applyProtection="1">
      <alignment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/>
      <protection hidden="1"/>
    </xf>
    <xf numFmtId="168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5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3" fillId="0" borderId="13" xfId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Continuous" vertical="center"/>
      <protection hidden="1"/>
    </xf>
    <xf numFmtId="0" fontId="3" fillId="0" borderId="15" xfId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4" fontId="2" fillId="0" borderId="17" xfId="1" applyNumberFormat="1" applyFont="1" applyFill="1" applyBorder="1" applyAlignment="1" applyProtection="1">
      <alignment wrapText="1"/>
      <protection hidden="1"/>
    </xf>
    <xf numFmtId="165" fontId="2" fillId="0" borderId="16" xfId="1" applyNumberFormat="1" applyFont="1" applyFill="1" applyBorder="1" applyAlignment="1" applyProtection="1">
      <protection hidden="1"/>
    </xf>
    <xf numFmtId="0" fontId="3" fillId="0" borderId="0" xfId="5" applyFont="1" applyFill="1" applyBorder="1" applyAlignment="1">
      <alignment horizontal="right"/>
    </xf>
    <xf numFmtId="0" fontId="3" fillId="0" borderId="0" xfId="5" applyFont="1" applyFill="1" applyAlignment="1">
      <alignment horizontal="right"/>
    </xf>
    <xf numFmtId="4" fontId="3" fillId="0" borderId="0" xfId="4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0" fontId="3" fillId="0" borderId="0" xfId="1" applyFont="1" applyFill="1" applyAlignment="1" applyProtection="1">
      <alignment horizontal="right"/>
      <protection hidden="1"/>
    </xf>
    <xf numFmtId="164" fontId="2" fillId="0" borderId="5" xfId="1" applyNumberFormat="1" applyFont="1" applyFill="1" applyBorder="1" applyAlignment="1" applyProtection="1">
      <alignment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70" fontId="6" fillId="0" borderId="5" xfId="2" applyNumberFormat="1" applyFont="1" applyFill="1" applyBorder="1" applyAlignment="1" applyProtection="1">
      <protection hidden="1"/>
    </xf>
    <xf numFmtId="170" fontId="6" fillId="0" borderId="14" xfId="2" applyNumberFormat="1" applyFont="1" applyFill="1" applyBorder="1" applyAlignment="1" applyProtection="1">
      <protection hidden="1"/>
    </xf>
    <xf numFmtId="0" fontId="3" fillId="0" borderId="0" xfId="2" applyFont="1" applyFill="1" applyAlignment="1" applyProtection="1">
      <alignment horizontal="right"/>
      <protection hidden="1"/>
    </xf>
    <xf numFmtId="49" fontId="2" fillId="0" borderId="3" xfId="2" applyNumberFormat="1" applyFont="1" applyFill="1" applyBorder="1" applyAlignment="1" applyProtection="1">
      <alignment horizontal="center" vertical="center"/>
      <protection hidden="1"/>
    </xf>
    <xf numFmtId="0" fontId="2" fillId="0" borderId="3" xfId="2" applyNumberFormat="1" applyFont="1" applyFill="1" applyBorder="1" applyAlignment="1" applyProtection="1">
      <alignment horizontal="center" vertical="center"/>
      <protection hidden="1"/>
    </xf>
    <xf numFmtId="49" fontId="2" fillId="0" borderId="10" xfId="2" applyNumberFormat="1" applyFont="1" applyFill="1" applyBorder="1" applyAlignment="1" applyProtection="1">
      <alignment horizontal="center" vertical="center"/>
      <protection hidden="1"/>
    </xf>
    <xf numFmtId="172" fontId="2" fillId="0" borderId="11" xfId="2" applyNumberFormat="1" applyFont="1" applyFill="1" applyBorder="1" applyAlignment="1" applyProtection="1">
      <alignment horizontal="center" vertical="center"/>
      <protection hidden="1"/>
    </xf>
    <xf numFmtId="172" fontId="2" fillId="0" borderId="12" xfId="2" applyNumberFormat="1" applyFont="1" applyFill="1" applyBorder="1" applyAlignment="1" applyProtection="1">
      <alignment horizontal="center" vertical="center"/>
      <protection hidden="1"/>
    </xf>
    <xf numFmtId="49" fontId="2" fillId="0" borderId="13" xfId="2" applyNumberFormat="1" applyFont="1" applyFill="1" applyBorder="1" applyAlignment="1">
      <alignment horizontal="center" vertical="center"/>
    </xf>
    <xf numFmtId="164" fontId="2" fillId="0" borderId="5" xfId="2" applyNumberFormat="1" applyFont="1" applyFill="1" applyBorder="1" applyAlignment="1" applyProtection="1">
      <protection hidden="1"/>
    </xf>
    <xf numFmtId="164" fontId="2" fillId="0" borderId="14" xfId="2" applyNumberFormat="1" applyFont="1" applyFill="1" applyBorder="1" applyAlignment="1" applyProtection="1">
      <protection hidden="1"/>
    </xf>
    <xf numFmtId="49" fontId="2" fillId="0" borderId="13" xfId="2" applyNumberFormat="1" applyFont="1" applyFill="1" applyBorder="1" applyAlignment="1" applyProtection="1">
      <alignment horizontal="center" vertical="center"/>
      <protection hidden="1"/>
    </xf>
    <xf numFmtId="0" fontId="3" fillId="0" borderId="5" xfId="2" applyNumberFormat="1" applyFont="1" applyFill="1" applyBorder="1" applyAlignment="1" applyProtection="1">
      <alignment horizontal="left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/>
      <protection hidden="1"/>
    </xf>
    <xf numFmtId="164" fontId="3" fillId="0" borderId="5" xfId="2" applyNumberFormat="1" applyFont="1" applyFill="1" applyBorder="1" applyAlignment="1" applyProtection="1">
      <protection hidden="1"/>
    </xf>
    <xf numFmtId="164" fontId="3" fillId="0" borderId="14" xfId="2" applyNumberFormat="1" applyFont="1" applyFill="1" applyBorder="1" applyAlignment="1" applyProtection="1">
      <protection hidden="1"/>
    </xf>
    <xf numFmtId="164" fontId="3" fillId="0" borderId="5" xfId="2" applyNumberFormat="1" applyFont="1" applyFill="1" applyBorder="1" applyAlignment="1" applyProtection="1">
      <alignment horizontal="right"/>
      <protection hidden="1"/>
    </xf>
    <xf numFmtId="164" fontId="3" fillId="0" borderId="14" xfId="2" applyNumberFormat="1" applyFont="1" applyFill="1" applyBorder="1" applyAlignment="1" applyProtection="1">
      <alignment horizontal="right"/>
      <protection hidden="1"/>
    </xf>
    <xf numFmtId="0" fontId="2" fillId="0" borderId="5" xfId="2" applyNumberFormat="1" applyFont="1" applyFill="1" applyBorder="1" applyAlignment="1" applyProtection="1">
      <alignment horizontal="left" wrapText="1"/>
      <protection hidden="1"/>
    </xf>
    <xf numFmtId="49" fontId="2" fillId="0" borderId="5" xfId="2" applyNumberFormat="1" applyFont="1" applyFill="1" applyBorder="1" applyAlignment="1" applyProtection="1">
      <alignment horizontal="center" vertical="center"/>
      <protection hidden="1"/>
    </xf>
    <xf numFmtId="170" fontId="2" fillId="0" borderId="5" xfId="2" applyNumberFormat="1" applyFont="1" applyFill="1" applyBorder="1" applyAlignment="1" applyProtection="1">
      <protection hidden="1"/>
    </xf>
    <xf numFmtId="170" fontId="2" fillId="0" borderId="14" xfId="2" applyNumberFormat="1" applyFont="1" applyFill="1" applyBorder="1" applyAlignment="1" applyProtection="1">
      <protection hidden="1"/>
    </xf>
    <xf numFmtId="170" fontId="3" fillId="0" borderId="5" xfId="2" applyNumberFormat="1" applyFont="1" applyFill="1" applyBorder="1" applyAlignment="1" applyProtection="1">
      <protection hidden="1"/>
    </xf>
    <xf numFmtId="170" fontId="3" fillId="0" borderId="14" xfId="2" applyNumberFormat="1" applyFont="1" applyFill="1" applyBorder="1" applyAlignment="1" applyProtection="1">
      <protection hidden="1"/>
    </xf>
    <xf numFmtId="0" fontId="2" fillId="0" borderId="5" xfId="2" applyNumberFormat="1" applyFont="1" applyFill="1" applyBorder="1" applyAlignment="1" applyProtection="1">
      <alignment horizontal="center" vertical="center"/>
      <protection hidden="1"/>
    </xf>
    <xf numFmtId="0" fontId="2" fillId="0" borderId="14" xfId="2" applyNumberFormat="1" applyFont="1" applyFill="1" applyBorder="1" applyAlignment="1" applyProtection="1">
      <alignment horizontal="center" vertical="center"/>
      <protection hidden="1"/>
    </xf>
    <xf numFmtId="0" fontId="2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0" fontId="3" fillId="0" borderId="0" xfId="5" applyFont="1" applyFill="1"/>
    <xf numFmtId="0" fontId="3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170" fontId="3" fillId="0" borderId="0" xfId="1" applyNumberFormat="1" applyFont="1" applyFill="1"/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170" fontId="3" fillId="0" borderId="0" xfId="1" applyNumberFormat="1" applyFont="1" applyFill="1" applyBorder="1" applyProtection="1">
      <protection hidden="1"/>
    </xf>
    <xf numFmtId="170" fontId="3" fillId="0" borderId="0" xfId="1" applyNumberFormat="1" applyFont="1" applyFill="1" applyProtection="1">
      <protection hidden="1"/>
    </xf>
    <xf numFmtId="0" fontId="2" fillId="0" borderId="3" xfId="2" applyFont="1" applyFill="1" applyBorder="1" applyAlignment="1" applyProtection="1">
      <alignment horizontal="center" vertical="center" wrapText="1"/>
      <protection hidden="1"/>
    </xf>
    <xf numFmtId="0" fontId="6" fillId="0" borderId="5" xfId="0" applyFont="1" applyFill="1" applyBorder="1" applyAlignment="1">
      <alignment horizontal="left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2" fillId="0" borderId="7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49" fontId="2" fillId="0" borderId="6" xfId="2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2" applyNumberFormat="1" applyFont="1" applyFill="1" applyBorder="1" applyAlignment="1" applyProtection="1">
      <alignment horizontal="center" wrapText="1"/>
      <protection hidden="1"/>
    </xf>
    <xf numFmtId="0" fontId="2" fillId="0" borderId="5" xfId="2" applyNumberFormat="1" applyFont="1" applyFill="1" applyBorder="1" applyAlignment="1" applyProtection="1">
      <alignment horizontal="center" wrapText="1"/>
      <protection hidden="1"/>
    </xf>
    <xf numFmtId="0" fontId="2" fillId="0" borderId="5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2" applyNumberFormat="1" applyFont="1" applyFill="1" applyBorder="1" applyAlignment="1" applyProtection="1">
      <alignment horizontal="left" vertical="center"/>
      <protection hidden="1"/>
    </xf>
  </cellXfs>
  <cellStyles count="6">
    <cellStyle name="Обычный" xfId="0" builtinId="0"/>
    <cellStyle name="Обычный 2" xfId="1"/>
    <cellStyle name="Обычный 2 10" xfId="2"/>
    <cellStyle name="Обычный 2 10 2" xfId="3"/>
    <cellStyle name="Обычный 3 2 4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showGridLines="0" tabSelected="1" view="pageBreakPreview" topLeftCell="A49" zoomScale="85" zoomScaleNormal="70" zoomScaleSheetLayoutView="85" workbookViewId="0">
      <selection activeCell="G22" sqref="G22:G23"/>
    </sheetView>
  </sheetViews>
  <sheetFormatPr defaultColWidth="9.140625" defaultRowHeight="15.75" x14ac:dyDescent="0.25"/>
  <cols>
    <col min="1" max="1" width="5.42578125" style="63" customWidth="1"/>
    <col min="2" max="2" width="77.5703125" style="63" customWidth="1"/>
    <col min="3" max="3" width="7.5703125" style="63" customWidth="1"/>
    <col min="4" max="4" width="10.140625" style="63" customWidth="1"/>
    <col min="5" max="5" width="16.140625" style="63" customWidth="1"/>
    <col min="6" max="6" width="18.140625" style="63" customWidth="1"/>
    <col min="7" max="9" width="17.5703125" style="63" customWidth="1"/>
    <col min="10" max="10" width="13.42578125" style="63" bestFit="1" customWidth="1"/>
    <col min="11" max="193" width="9.140625" style="63" customWidth="1"/>
    <col min="194" max="16384" width="9.140625" style="63"/>
  </cols>
  <sheetData>
    <row r="1" spans="1:9" x14ac:dyDescent="0.25">
      <c r="I1" s="29" t="s">
        <v>81</v>
      </c>
    </row>
    <row r="2" spans="1:9" x14ac:dyDescent="0.25">
      <c r="I2" s="31" t="s">
        <v>51</v>
      </c>
    </row>
    <row r="3" spans="1:9" x14ac:dyDescent="0.25">
      <c r="I3" s="31" t="s">
        <v>52</v>
      </c>
    </row>
    <row r="4" spans="1:9" x14ac:dyDescent="0.25">
      <c r="I4" s="31" t="s">
        <v>80</v>
      </c>
    </row>
    <row r="5" spans="1:9" x14ac:dyDescent="0.25">
      <c r="I5" s="32" t="s">
        <v>78</v>
      </c>
    </row>
    <row r="6" spans="1:9" x14ac:dyDescent="0.25">
      <c r="I6" s="32" t="s">
        <v>52</v>
      </c>
    </row>
    <row r="7" spans="1:9" x14ac:dyDescent="0.25">
      <c r="I7" s="31" t="s">
        <v>70</v>
      </c>
    </row>
    <row r="8" spans="1:9" x14ac:dyDescent="0.25">
      <c r="I8" s="31" t="s">
        <v>77</v>
      </c>
    </row>
    <row r="9" spans="1:9" x14ac:dyDescent="0.25">
      <c r="I9" s="30" t="s">
        <v>79</v>
      </c>
    </row>
    <row r="10" spans="1:9" x14ac:dyDescent="0.25">
      <c r="I10" s="64"/>
    </row>
    <row r="11" spans="1:9" x14ac:dyDescent="0.25">
      <c r="I11" s="29" t="s">
        <v>82</v>
      </c>
    </row>
    <row r="12" spans="1:9" x14ac:dyDescent="0.25">
      <c r="I12" s="31" t="s">
        <v>51</v>
      </c>
    </row>
    <row r="13" spans="1:9" x14ac:dyDescent="0.25">
      <c r="I13" s="31" t="s">
        <v>52</v>
      </c>
    </row>
    <row r="14" spans="1:9" x14ac:dyDescent="0.25">
      <c r="I14" s="31" t="s">
        <v>70</v>
      </c>
    </row>
    <row r="15" spans="1:9" ht="18" customHeight="1" x14ac:dyDescent="0.25">
      <c r="A15" s="65"/>
      <c r="B15" s="3"/>
      <c r="C15" s="66"/>
      <c r="D15" s="66"/>
      <c r="E15" s="66"/>
      <c r="F15" s="66"/>
      <c r="G15" s="33"/>
      <c r="H15" s="33"/>
      <c r="I15" s="31" t="s">
        <v>77</v>
      </c>
    </row>
    <row r="16" spans="1:9" ht="18" customHeight="1" x14ac:dyDescent="0.25">
      <c r="A16" s="67"/>
      <c r="B16" s="67"/>
      <c r="C16" s="67"/>
      <c r="D16" s="65"/>
      <c r="E16" s="65"/>
      <c r="F16" s="65"/>
      <c r="G16" s="33"/>
      <c r="H16" s="3"/>
      <c r="I16" s="30" t="s">
        <v>79</v>
      </c>
    </row>
    <row r="17" spans="1:9" x14ac:dyDescent="0.25">
      <c r="A17" s="67"/>
      <c r="B17" s="67"/>
      <c r="C17" s="67"/>
      <c r="D17" s="65"/>
      <c r="E17" s="65"/>
      <c r="F17" s="65"/>
      <c r="G17" s="33"/>
      <c r="H17" s="33"/>
      <c r="I17" s="33"/>
    </row>
    <row r="18" spans="1:9" ht="18.75" x14ac:dyDescent="0.3">
      <c r="A18" s="81" t="s">
        <v>22</v>
      </c>
      <c r="B18" s="81"/>
      <c r="C18" s="81"/>
      <c r="D18" s="81"/>
      <c r="E18" s="81"/>
      <c r="F18" s="81"/>
      <c r="G18" s="81"/>
      <c r="H18" s="81"/>
      <c r="I18" s="81"/>
    </row>
    <row r="19" spans="1:9" ht="18.75" x14ac:dyDescent="0.3">
      <c r="A19" s="81" t="s">
        <v>21</v>
      </c>
      <c r="B19" s="81"/>
      <c r="C19" s="81"/>
      <c r="D19" s="81"/>
      <c r="E19" s="81"/>
      <c r="F19" s="81"/>
      <c r="G19" s="81"/>
      <c r="H19" s="81"/>
      <c r="I19" s="81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38" t="s">
        <v>23</v>
      </c>
    </row>
    <row r="22" spans="1:9" x14ac:dyDescent="0.25">
      <c r="A22" s="82" t="s">
        <v>19</v>
      </c>
      <c r="B22" s="84" t="s">
        <v>24</v>
      </c>
      <c r="C22" s="86" t="s">
        <v>18</v>
      </c>
      <c r="D22" s="86"/>
      <c r="E22" s="86"/>
      <c r="F22" s="86"/>
      <c r="G22" s="87" t="s">
        <v>17</v>
      </c>
      <c r="H22" s="87" t="s">
        <v>16</v>
      </c>
      <c r="I22" s="87" t="s">
        <v>54</v>
      </c>
    </row>
    <row r="23" spans="1:9" ht="78.75" x14ac:dyDescent="0.25">
      <c r="A23" s="83"/>
      <c r="B23" s="85"/>
      <c r="C23" s="74" t="s">
        <v>25</v>
      </c>
      <c r="D23" s="74" t="s">
        <v>26</v>
      </c>
      <c r="E23" s="74" t="s">
        <v>27</v>
      </c>
      <c r="F23" s="74" t="s">
        <v>28</v>
      </c>
      <c r="G23" s="87"/>
      <c r="H23" s="87"/>
      <c r="I23" s="87"/>
    </row>
    <row r="24" spans="1:9" x14ac:dyDescent="0.25">
      <c r="A24" s="39">
        <v>1</v>
      </c>
      <c r="B24" s="40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</row>
    <row r="25" spans="1:9" x14ac:dyDescent="0.25">
      <c r="A25" s="41" t="s">
        <v>29</v>
      </c>
      <c r="B25" s="93" t="s">
        <v>30</v>
      </c>
      <c r="C25" s="93"/>
      <c r="D25" s="93"/>
      <c r="E25" s="93"/>
      <c r="F25" s="93"/>
      <c r="G25" s="42"/>
      <c r="H25" s="42"/>
      <c r="I25" s="43"/>
    </row>
    <row r="26" spans="1:9" ht="19.5" customHeight="1" x14ac:dyDescent="0.25">
      <c r="A26" s="44" t="s">
        <v>31</v>
      </c>
      <c r="B26" s="92" t="s">
        <v>32</v>
      </c>
      <c r="C26" s="92"/>
      <c r="D26" s="92"/>
      <c r="E26" s="92"/>
      <c r="F26" s="92"/>
      <c r="G26" s="45">
        <f>G27+G28+G29+G30</f>
        <v>7876.7122199999985</v>
      </c>
      <c r="H26" s="45">
        <f>H27+H28+H29+H30</f>
        <v>8834.1934799999981</v>
      </c>
      <c r="I26" s="46">
        <f>I27+I28+I29+I30</f>
        <v>9240.2716400000008</v>
      </c>
    </row>
    <row r="27" spans="1:9" ht="63" x14ac:dyDescent="0.25">
      <c r="A27" s="47"/>
      <c r="B27" s="48" t="s">
        <v>33</v>
      </c>
      <c r="C27" s="49" t="s">
        <v>34</v>
      </c>
      <c r="D27" s="49" t="s">
        <v>35</v>
      </c>
      <c r="E27" s="49" t="s">
        <v>36</v>
      </c>
      <c r="F27" s="49" t="s">
        <v>37</v>
      </c>
      <c r="G27" s="50">
        <v>2979.7597799999999</v>
      </c>
      <c r="H27" s="50">
        <v>3310.7542199999998</v>
      </c>
      <c r="I27" s="51">
        <v>3514.9325699999999</v>
      </c>
    </row>
    <row r="28" spans="1:9" ht="78.75" x14ac:dyDescent="0.25">
      <c r="A28" s="47"/>
      <c r="B28" s="48" t="s">
        <v>38</v>
      </c>
      <c r="C28" s="49" t="s">
        <v>34</v>
      </c>
      <c r="D28" s="49" t="s">
        <v>35</v>
      </c>
      <c r="E28" s="49" t="s">
        <v>39</v>
      </c>
      <c r="F28" s="49" t="s">
        <v>37</v>
      </c>
      <c r="G28" s="50">
        <v>21.47165</v>
      </c>
      <c r="H28" s="50">
        <v>23.252479999999998</v>
      </c>
      <c r="I28" s="51">
        <v>23.994309999999999</v>
      </c>
    </row>
    <row r="29" spans="1:9" ht="63" x14ac:dyDescent="0.25">
      <c r="A29" s="47"/>
      <c r="B29" s="48" t="s">
        <v>40</v>
      </c>
      <c r="C29" s="49" t="s">
        <v>34</v>
      </c>
      <c r="D29" s="49" t="s">
        <v>35</v>
      </c>
      <c r="E29" s="49" t="s">
        <v>41</v>
      </c>
      <c r="F29" s="49" t="s">
        <v>37</v>
      </c>
      <c r="G29" s="50">
        <v>5451.1257599999999</v>
      </c>
      <c r="H29" s="50">
        <v>5948.4125599999998</v>
      </c>
      <c r="I29" s="51">
        <v>6310.0640100000001</v>
      </c>
    </row>
    <row r="30" spans="1:9" ht="63" x14ac:dyDescent="0.25">
      <c r="A30" s="47"/>
      <c r="B30" s="48" t="s">
        <v>42</v>
      </c>
      <c r="C30" s="49" t="s">
        <v>34</v>
      </c>
      <c r="D30" s="49" t="s">
        <v>35</v>
      </c>
      <c r="E30" s="49" t="s">
        <v>43</v>
      </c>
      <c r="F30" s="49" t="s">
        <v>37</v>
      </c>
      <c r="G30" s="50">
        <v>-575.64496999999994</v>
      </c>
      <c r="H30" s="52">
        <v>-448.22577999999999</v>
      </c>
      <c r="I30" s="53">
        <v>-608.71924999999999</v>
      </c>
    </row>
    <row r="31" spans="1:9" x14ac:dyDescent="0.25">
      <c r="A31" s="47" t="s">
        <v>44</v>
      </c>
      <c r="B31" s="54" t="s">
        <v>45</v>
      </c>
      <c r="C31" s="55"/>
      <c r="D31" s="55"/>
      <c r="E31" s="55"/>
      <c r="F31" s="55"/>
      <c r="G31" s="56">
        <f>G35+G34+G33+G32</f>
        <v>534805.37300000002</v>
      </c>
      <c r="H31" s="56">
        <f t="shared" ref="H31:I31" si="0">H35+H34+H33+H32</f>
        <v>335210.22100000002</v>
      </c>
      <c r="I31" s="57">
        <f t="shared" si="0"/>
        <v>356307.55</v>
      </c>
    </row>
    <row r="32" spans="1:9" ht="141.75" x14ac:dyDescent="0.25">
      <c r="A32" s="47"/>
      <c r="B32" s="48" t="s">
        <v>55</v>
      </c>
      <c r="C32" s="49" t="s">
        <v>56</v>
      </c>
      <c r="D32" s="49" t="s">
        <v>47</v>
      </c>
      <c r="E32" s="49" t="s">
        <v>57</v>
      </c>
      <c r="F32" s="49" t="s">
        <v>58</v>
      </c>
      <c r="G32" s="58">
        <v>94912.55</v>
      </c>
      <c r="H32" s="58">
        <v>31785.61</v>
      </c>
      <c r="I32" s="59">
        <v>4952.6309099999999</v>
      </c>
    </row>
    <row r="33" spans="1:10" ht="173.25" x14ac:dyDescent="0.25">
      <c r="A33" s="47"/>
      <c r="B33" s="48" t="s">
        <v>67</v>
      </c>
      <c r="C33" s="49" t="s">
        <v>56</v>
      </c>
      <c r="D33" s="49" t="s">
        <v>47</v>
      </c>
      <c r="E33" s="49" t="s">
        <v>57</v>
      </c>
      <c r="F33" s="49" t="s">
        <v>59</v>
      </c>
      <c r="G33" s="58">
        <f>91339.06973-60000</f>
        <v>31339.069730000003</v>
      </c>
      <c r="H33" s="58">
        <v>72424.611000000004</v>
      </c>
      <c r="I33" s="59">
        <v>120354.91909000001</v>
      </c>
    </row>
    <row r="34" spans="1:10" ht="126" x14ac:dyDescent="0.25">
      <c r="A34" s="47"/>
      <c r="B34" s="48" t="s">
        <v>68</v>
      </c>
      <c r="C34" s="49" t="s">
        <v>56</v>
      </c>
      <c r="D34" s="49" t="s">
        <v>47</v>
      </c>
      <c r="E34" s="49" t="s">
        <v>57</v>
      </c>
      <c r="F34" s="49" t="s">
        <v>60</v>
      </c>
      <c r="G34" s="58">
        <v>28553.753270000001</v>
      </c>
      <c r="H34" s="58">
        <v>0</v>
      </c>
      <c r="I34" s="59">
        <v>0</v>
      </c>
    </row>
    <row r="35" spans="1:10" ht="126" x14ac:dyDescent="0.25">
      <c r="A35" s="47"/>
      <c r="B35" s="48" t="s">
        <v>53</v>
      </c>
      <c r="C35" s="49" t="s">
        <v>46</v>
      </c>
      <c r="D35" s="49" t="s">
        <v>47</v>
      </c>
      <c r="E35" s="49" t="s">
        <v>48</v>
      </c>
      <c r="F35" s="49" t="s">
        <v>61</v>
      </c>
      <c r="G35" s="58">
        <v>380000</v>
      </c>
      <c r="H35" s="58">
        <v>231000</v>
      </c>
      <c r="I35" s="59">
        <v>231000</v>
      </c>
      <c r="J35" s="68"/>
    </row>
    <row r="36" spans="1:10" x14ac:dyDescent="0.25">
      <c r="A36" s="90" t="s">
        <v>49</v>
      </c>
      <c r="B36" s="91"/>
      <c r="C36" s="91"/>
      <c r="D36" s="91"/>
      <c r="E36" s="91"/>
      <c r="F36" s="91"/>
      <c r="G36" s="36">
        <f>G31+G26</f>
        <v>542682.08522000001</v>
      </c>
      <c r="H36" s="36">
        <f>H31+H26</f>
        <v>344044.41448000004</v>
      </c>
      <c r="I36" s="37">
        <f>I31+I26</f>
        <v>365547.82163999998</v>
      </c>
    </row>
    <row r="37" spans="1:10" x14ac:dyDescent="0.25">
      <c r="A37" s="79" t="s">
        <v>19</v>
      </c>
      <c r="B37" s="80" t="s">
        <v>15</v>
      </c>
      <c r="C37" s="18" t="s">
        <v>18</v>
      </c>
      <c r="D37" s="18"/>
      <c r="E37" s="18"/>
      <c r="F37" s="18"/>
      <c r="G37" s="88" t="s">
        <v>17</v>
      </c>
      <c r="H37" s="88" t="s">
        <v>16</v>
      </c>
      <c r="I37" s="89" t="s">
        <v>20</v>
      </c>
    </row>
    <row r="38" spans="1:10" ht="78.75" x14ac:dyDescent="0.25">
      <c r="A38" s="79"/>
      <c r="B38" s="80"/>
      <c r="C38" s="35" t="s">
        <v>14</v>
      </c>
      <c r="D38" s="35" t="s">
        <v>13</v>
      </c>
      <c r="E38" s="35" t="s">
        <v>12</v>
      </c>
      <c r="F38" s="35" t="s">
        <v>11</v>
      </c>
      <c r="G38" s="88"/>
      <c r="H38" s="88"/>
      <c r="I38" s="89"/>
    </row>
    <row r="39" spans="1:10" x14ac:dyDescent="0.25">
      <c r="A39" s="47">
        <v>1</v>
      </c>
      <c r="B39" s="60">
        <v>2</v>
      </c>
      <c r="C39" s="60">
        <v>3</v>
      </c>
      <c r="D39" s="60">
        <v>4</v>
      </c>
      <c r="E39" s="60">
        <v>5</v>
      </c>
      <c r="F39" s="60">
        <v>6</v>
      </c>
      <c r="G39" s="60">
        <v>7</v>
      </c>
      <c r="H39" s="60">
        <v>8</v>
      </c>
      <c r="I39" s="61">
        <v>9</v>
      </c>
    </row>
    <row r="40" spans="1:10" x14ac:dyDescent="0.25">
      <c r="A40" s="62" t="s">
        <v>50</v>
      </c>
      <c r="B40" s="75" t="s">
        <v>62</v>
      </c>
      <c r="C40" s="75"/>
      <c r="D40" s="75"/>
      <c r="E40" s="75"/>
      <c r="F40" s="75"/>
      <c r="G40" s="69"/>
      <c r="H40" s="69"/>
      <c r="I40" s="70"/>
    </row>
    <row r="41" spans="1:10" ht="31.5" x14ac:dyDescent="0.25">
      <c r="A41" s="44" t="s">
        <v>31</v>
      </c>
      <c r="B41" s="34" t="s">
        <v>10</v>
      </c>
      <c r="C41" s="10">
        <v>907</v>
      </c>
      <c r="D41" s="11">
        <v>0</v>
      </c>
      <c r="E41" s="12" t="s">
        <v>1</v>
      </c>
      <c r="F41" s="13" t="s">
        <v>1</v>
      </c>
      <c r="G41" s="14">
        <f>G42</f>
        <v>387876.71221999999</v>
      </c>
      <c r="H41" s="14">
        <f t="shared" ref="H41:I41" si="1">H42</f>
        <v>239834.19347999999</v>
      </c>
      <c r="I41" s="15">
        <f t="shared" si="1"/>
        <v>240240.27163999999</v>
      </c>
      <c r="J41" s="68"/>
    </row>
    <row r="42" spans="1:10" x14ac:dyDescent="0.25">
      <c r="A42" s="17"/>
      <c r="B42" s="4" t="s">
        <v>6</v>
      </c>
      <c r="C42" s="5">
        <v>907</v>
      </c>
      <c r="D42" s="1">
        <v>409</v>
      </c>
      <c r="E42" s="6" t="s">
        <v>1</v>
      </c>
      <c r="F42" s="7" t="s">
        <v>1</v>
      </c>
      <c r="G42" s="8">
        <f>G43+G47</f>
        <v>387876.71221999999</v>
      </c>
      <c r="H42" s="8">
        <f t="shared" ref="H42:I42" si="2">H43+H47</f>
        <v>239834.19347999999</v>
      </c>
      <c r="I42" s="9">
        <f t="shared" si="2"/>
        <v>240240.27163999999</v>
      </c>
    </row>
    <row r="43" spans="1:10" x14ac:dyDescent="0.25">
      <c r="A43" s="17"/>
      <c r="B43" s="34" t="s">
        <v>64</v>
      </c>
      <c r="C43" s="10" t="s">
        <v>1</v>
      </c>
      <c r="D43" s="11" t="s">
        <v>1</v>
      </c>
      <c r="E43" s="12" t="s">
        <v>1</v>
      </c>
      <c r="F43" s="13" t="s">
        <v>1</v>
      </c>
      <c r="G43" s="14">
        <f>G44</f>
        <v>380000</v>
      </c>
      <c r="H43" s="14">
        <f t="shared" ref="H43:I43" si="3">H44</f>
        <v>231000</v>
      </c>
      <c r="I43" s="15">
        <f t="shared" si="3"/>
        <v>231000</v>
      </c>
    </row>
    <row r="44" spans="1:10" ht="78.75" x14ac:dyDescent="0.25">
      <c r="A44" s="17"/>
      <c r="B44" s="4" t="s">
        <v>9</v>
      </c>
      <c r="C44" s="5">
        <v>907</v>
      </c>
      <c r="D44" s="1">
        <v>409</v>
      </c>
      <c r="E44" s="6" t="s">
        <v>73</v>
      </c>
      <c r="F44" s="7" t="s">
        <v>1</v>
      </c>
      <c r="G44" s="8">
        <f>SUM(G45:G46)</f>
        <v>380000</v>
      </c>
      <c r="H44" s="8">
        <f t="shared" ref="H44:I44" si="4">SUM(H45:H46)</f>
        <v>231000</v>
      </c>
      <c r="I44" s="9">
        <f t="shared" si="4"/>
        <v>231000</v>
      </c>
    </row>
    <row r="45" spans="1:10" ht="31.5" x14ac:dyDescent="0.25">
      <c r="A45" s="17"/>
      <c r="B45" s="4" t="s">
        <v>71</v>
      </c>
      <c r="C45" s="5">
        <v>907</v>
      </c>
      <c r="D45" s="1">
        <v>409</v>
      </c>
      <c r="E45" s="6" t="s">
        <v>73</v>
      </c>
      <c r="F45" s="7">
        <v>243</v>
      </c>
      <c r="G45" s="8">
        <v>9901.5136000000002</v>
      </c>
      <c r="H45" s="8">
        <v>0</v>
      </c>
      <c r="I45" s="9">
        <v>0</v>
      </c>
    </row>
    <row r="46" spans="1:10" x14ac:dyDescent="0.25">
      <c r="A46" s="17"/>
      <c r="B46" s="4" t="s">
        <v>72</v>
      </c>
      <c r="C46" s="5">
        <v>907</v>
      </c>
      <c r="D46" s="1">
        <v>409</v>
      </c>
      <c r="E46" s="6" t="s">
        <v>73</v>
      </c>
      <c r="F46" s="7" t="s">
        <v>8</v>
      </c>
      <c r="G46" s="8">
        <v>370098.48639999999</v>
      </c>
      <c r="H46" s="8">
        <v>231000</v>
      </c>
      <c r="I46" s="9">
        <v>231000</v>
      </c>
    </row>
    <row r="47" spans="1:10" x14ac:dyDescent="0.25">
      <c r="A47" s="17"/>
      <c r="B47" s="34" t="s">
        <v>63</v>
      </c>
      <c r="C47" s="10" t="s">
        <v>1</v>
      </c>
      <c r="D47" s="11" t="s">
        <v>1</v>
      </c>
      <c r="E47" s="12" t="s">
        <v>1</v>
      </c>
      <c r="F47" s="13" t="s">
        <v>1</v>
      </c>
      <c r="G47" s="14">
        <f>G48</f>
        <v>7876.7122200000003</v>
      </c>
      <c r="H47" s="14">
        <f t="shared" ref="H47:I47" si="5">H48</f>
        <v>8834.1934799999999</v>
      </c>
      <c r="I47" s="15">
        <f t="shared" si="5"/>
        <v>9240.2716400000008</v>
      </c>
    </row>
    <row r="48" spans="1:10" ht="31.5" x14ac:dyDescent="0.25">
      <c r="A48" s="17"/>
      <c r="B48" s="4" t="s">
        <v>75</v>
      </c>
      <c r="C48" s="5">
        <v>907</v>
      </c>
      <c r="D48" s="1">
        <v>409</v>
      </c>
      <c r="E48" s="6" t="s">
        <v>74</v>
      </c>
      <c r="F48" s="7" t="s">
        <v>1</v>
      </c>
      <c r="G48" s="8">
        <f>SUM(G49)</f>
        <v>7876.7122200000003</v>
      </c>
      <c r="H48" s="8">
        <f t="shared" ref="H48:I48" si="6">SUM(H49)</f>
        <v>8834.1934799999999</v>
      </c>
      <c r="I48" s="9">
        <f t="shared" si="6"/>
        <v>9240.2716400000008</v>
      </c>
    </row>
    <row r="49" spans="1:10" x14ac:dyDescent="0.25">
      <c r="A49" s="17"/>
      <c r="B49" s="4" t="s">
        <v>72</v>
      </c>
      <c r="C49" s="5">
        <v>907</v>
      </c>
      <c r="D49" s="1">
        <v>409</v>
      </c>
      <c r="E49" s="6" t="s">
        <v>74</v>
      </c>
      <c r="F49" s="7" t="s">
        <v>8</v>
      </c>
      <c r="G49" s="8">
        <v>7876.7122200000003</v>
      </c>
      <c r="H49" s="8">
        <v>8834.1934799999999</v>
      </c>
      <c r="I49" s="9">
        <v>9240.2716400000008</v>
      </c>
    </row>
    <row r="50" spans="1:10" ht="47.25" x14ac:dyDescent="0.25">
      <c r="A50" s="47" t="s">
        <v>44</v>
      </c>
      <c r="B50" s="34" t="s">
        <v>7</v>
      </c>
      <c r="C50" s="10">
        <v>908</v>
      </c>
      <c r="D50" s="11">
        <v>0</v>
      </c>
      <c r="E50" s="12" t="s">
        <v>1</v>
      </c>
      <c r="F50" s="13" t="s">
        <v>1</v>
      </c>
      <c r="G50" s="14">
        <f>G51</f>
        <v>154805.37300000002</v>
      </c>
      <c r="H50" s="14">
        <f t="shared" ref="H50:I51" si="7">H51</f>
        <v>104210.22100000001</v>
      </c>
      <c r="I50" s="15">
        <f t="shared" si="7"/>
        <v>125307.55000000002</v>
      </c>
    </row>
    <row r="51" spans="1:10" x14ac:dyDescent="0.25">
      <c r="A51" s="17"/>
      <c r="B51" s="4" t="s">
        <v>6</v>
      </c>
      <c r="C51" s="5">
        <v>908</v>
      </c>
      <c r="D51" s="1">
        <v>409</v>
      </c>
      <c r="E51" s="6" t="s">
        <v>1</v>
      </c>
      <c r="F51" s="7" t="s">
        <v>1</v>
      </c>
      <c r="G51" s="8">
        <f>G52</f>
        <v>154805.37300000002</v>
      </c>
      <c r="H51" s="8">
        <f t="shared" si="7"/>
        <v>104210.22100000001</v>
      </c>
      <c r="I51" s="9">
        <f t="shared" si="7"/>
        <v>125307.55000000002</v>
      </c>
    </row>
    <row r="52" spans="1:10" x14ac:dyDescent="0.25">
      <c r="A52" s="17"/>
      <c r="B52" s="34" t="s">
        <v>64</v>
      </c>
      <c r="C52" s="10" t="s">
        <v>1</v>
      </c>
      <c r="D52" s="11" t="s">
        <v>1</v>
      </c>
      <c r="E52" s="12" t="s">
        <v>1</v>
      </c>
      <c r="F52" s="13" t="s">
        <v>1</v>
      </c>
      <c r="G52" s="14">
        <f>G54+G57+G60</f>
        <v>154805.37300000002</v>
      </c>
      <c r="H52" s="14">
        <f t="shared" ref="H52:I52" si="8">H54+H57+H60</f>
        <v>104210.22100000001</v>
      </c>
      <c r="I52" s="15">
        <f t="shared" si="8"/>
        <v>125307.55000000002</v>
      </c>
    </row>
    <row r="53" spans="1:10" ht="31.5" x14ac:dyDescent="0.25">
      <c r="A53" s="17"/>
      <c r="B53" s="27" t="s">
        <v>69</v>
      </c>
      <c r="C53" s="10"/>
      <c r="D53" s="11"/>
      <c r="E53" s="12"/>
      <c r="F53" s="13"/>
      <c r="G53" s="28">
        <f>G54</f>
        <v>28553.753270000001</v>
      </c>
      <c r="H53" s="14">
        <f t="shared" ref="H53:I53" si="9">H54</f>
        <v>0</v>
      </c>
      <c r="I53" s="15">
        <f t="shared" si="9"/>
        <v>0</v>
      </c>
    </row>
    <row r="54" spans="1:10" ht="47.25" x14ac:dyDescent="0.25">
      <c r="A54" s="17"/>
      <c r="B54" s="4" t="s">
        <v>5</v>
      </c>
      <c r="C54" s="5">
        <v>908</v>
      </c>
      <c r="D54" s="1">
        <v>409</v>
      </c>
      <c r="E54" s="6" t="s">
        <v>3</v>
      </c>
      <c r="F54" s="7" t="s">
        <v>1</v>
      </c>
      <c r="G54" s="8">
        <f>SUM(G55)</f>
        <v>28553.753270000001</v>
      </c>
      <c r="H54" s="8">
        <f t="shared" ref="H54:I54" si="10">SUM(H55)</f>
        <v>0</v>
      </c>
      <c r="I54" s="9">
        <f t="shared" si="10"/>
        <v>0</v>
      </c>
    </row>
    <row r="55" spans="1:10" ht="31.5" x14ac:dyDescent="0.25">
      <c r="A55" s="17"/>
      <c r="B55" s="4" t="s">
        <v>4</v>
      </c>
      <c r="C55" s="5">
        <v>908</v>
      </c>
      <c r="D55" s="1">
        <v>409</v>
      </c>
      <c r="E55" s="6" t="s">
        <v>3</v>
      </c>
      <c r="F55" s="7" t="s">
        <v>2</v>
      </c>
      <c r="G55" s="8">
        <v>28553.753270000001</v>
      </c>
      <c r="H55" s="8">
        <v>0</v>
      </c>
      <c r="I55" s="9">
        <v>0</v>
      </c>
    </row>
    <row r="56" spans="1:10" ht="78.75" x14ac:dyDescent="0.25">
      <c r="A56" s="17"/>
      <c r="B56" s="34" t="s">
        <v>65</v>
      </c>
      <c r="C56" s="10" t="s">
        <v>1</v>
      </c>
      <c r="D56" s="11" t="s">
        <v>1</v>
      </c>
      <c r="E56" s="12" t="s">
        <v>1</v>
      </c>
      <c r="F56" s="13" t="s">
        <v>1</v>
      </c>
      <c r="G56" s="14">
        <f>G57</f>
        <v>31339.069730000003</v>
      </c>
      <c r="H56" s="14">
        <f t="shared" ref="H56:I56" si="11">H57</f>
        <v>72424.611000000004</v>
      </c>
      <c r="I56" s="15">
        <f t="shared" si="11"/>
        <v>120354.91909000001</v>
      </c>
    </row>
    <row r="57" spans="1:10" ht="47.25" x14ac:dyDescent="0.25">
      <c r="A57" s="17"/>
      <c r="B57" s="4" t="s">
        <v>5</v>
      </c>
      <c r="C57" s="5">
        <v>908</v>
      </c>
      <c r="D57" s="1">
        <v>409</v>
      </c>
      <c r="E57" s="6" t="s">
        <v>3</v>
      </c>
      <c r="F57" s="7" t="s">
        <v>1</v>
      </c>
      <c r="G57" s="8">
        <f>SUM(G58)</f>
        <v>31339.069730000003</v>
      </c>
      <c r="H57" s="8">
        <f t="shared" ref="H57:I57" si="12">SUM(H58)</f>
        <v>72424.611000000004</v>
      </c>
      <c r="I57" s="9">
        <f t="shared" si="12"/>
        <v>120354.91909000001</v>
      </c>
    </row>
    <row r="58" spans="1:10" ht="31.5" x14ac:dyDescent="0.25">
      <c r="A58" s="17"/>
      <c r="B58" s="4" t="s">
        <v>4</v>
      </c>
      <c r="C58" s="5">
        <v>908</v>
      </c>
      <c r="D58" s="1">
        <v>409</v>
      </c>
      <c r="E58" s="6" t="s">
        <v>3</v>
      </c>
      <c r="F58" s="7" t="s">
        <v>2</v>
      </c>
      <c r="G58" s="8">
        <f>91339.06973-60000</f>
        <v>31339.069730000003</v>
      </c>
      <c r="H58" s="8">
        <v>72424.611000000004</v>
      </c>
      <c r="I58" s="9">
        <v>120354.91909000001</v>
      </c>
    </row>
    <row r="59" spans="1:10" ht="63" x14ac:dyDescent="0.25">
      <c r="A59" s="17"/>
      <c r="B59" s="34" t="s">
        <v>66</v>
      </c>
      <c r="C59" s="10" t="s">
        <v>1</v>
      </c>
      <c r="D59" s="11" t="s">
        <v>1</v>
      </c>
      <c r="E59" s="12" t="s">
        <v>1</v>
      </c>
      <c r="F59" s="13" t="s">
        <v>1</v>
      </c>
      <c r="G59" s="14">
        <f>G60</f>
        <v>94912.55</v>
      </c>
      <c r="H59" s="14">
        <f t="shared" ref="H59:I59" si="13">H60</f>
        <v>31785.61</v>
      </c>
      <c r="I59" s="15">
        <f t="shared" si="13"/>
        <v>4952.6309099999999</v>
      </c>
    </row>
    <row r="60" spans="1:10" ht="47.25" x14ac:dyDescent="0.25">
      <c r="A60" s="17"/>
      <c r="B60" s="4" t="s">
        <v>5</v>
      </c>
      <c r="C60" s="5">
        <v>908</v>
      </c>
      <c r="D60" s="1">
        <v>409</v>
      </c>
      <c r="E60" s="6" t="s">
        <v>3</v>
      </c>
      <c r="F60" s="7" t="s">
        <v>1</v>
      </c>
      <c r="G60" s="8">
        <f>SUM(G61)</f>
        <v>94912.55</v>
      </c>
      <c r="H60" s="8">
        <f t="shared" ref="H60:I60" si="14">SUM(H61)</f>
        <v>31785.61</v>
      </c>
      <c r="I60" s="9">
        <f t="shared" si="14"/>
        <v>4952.6309099999999</v>
      </c>
    </row>
    <row r="61" spans="1:10" ht="31.5" x14ac:dyDescent="0.25">
      <c r="A61" s="19"/>
      <c r="B61" s="20" t="s">
        <v>4</v>
      </c>
      <c r="C61" s="21">
        <v>908</v>
      </c>
      <c r="D61" s="22">
        <v>409</v>
      </c>
      <c r="E61" s="23" t="s">
        <v>3</v>
      </c>
      <c r="F61" s="24" t="s">
        <v>2</v>
      </c>
      <c r="G61" s="25">
        <v>94912.55</v>
      </c>
      <c r="H61" s="25">
        <v>31785.61</v>
      </c>
      <c r="I61" s="26">
        <v>4952.6309099999999</v>
      </c>
    </row>
    <row r="62" spans="1:10" x14ac:dyDescent="0.25">
      <c r="A62" s="76" t="s">
        <v>0</v>
      </c>
      <c r="B62" s="77"/>
      <c r="C62" s="77"/>
      <c r="D62" s="77"/>
      <c r="E62" s="77"/>
      <c r="F62" s="78"/>
      <c r="G62" s="16">
        <f>G41+G50</f>
        <v>542682.08522000001</v>
      </c>
      <c r="H62" s="16">
        <f t="shared" ref="H62:I62" si="15">H41+H50</f>
        <v>344044.41447999998</v>
      </c>
      <c r="I62" s="16">
        <f t="shared" si="15"/>
        <v>365547.82163999998</v>
      </c>
      <c r="J62" s="68"/>
    </row>
    <row r="63" spans="1:10" x14ac:dyDescent="0.25">
      <c r="A63" s="2"/>
      <c r="B63" s="71"/>
      <c r="C63" s="71"/>
      <c r="D63" s="71"/>
      <c r="E63" s="2"/>
      <c r="F63" s="2"/>
      <c r="G63" s="71"/>
      <c r="H63" s="2"/>
      <c r="I63" s="33" t="s">
        <v>76</v>
      </c>
    </row>
    <row r="64" spans="1:10" x14ac:dyDescent="0.25">
      <c r="A64" s="2"/>
      <c r="B64" s="71"/>
      <c r="C64" s="71"/>
      <c r="D64" s="71"/>
      <c r="E64" s="71"/>
      <c r="F64" s="71"/>
      <c r="G64" s="72"/>
      <c r="H64" s="72"/>
      <c r="I64" s="72"/>
    </row>
    <row r="65" spans="1:9" x14ac:dyDescent="0.25">
      <c r="A65" s="2"/>
      <c r="B65" s="2"/>
      <c r="C65" s="2"/>
      <c r="D65" s="2"/>
      <c r="E65" s="2"/>
      <c r="F65" s="2"/>
      <c r="G65" s="72"/>
      <c r="H65" s="73"/>
      <c r="I65" s="73"/>
    </row>
    <row r="66" spans="1:9" x14ac:dyDescent="0.25">
      <c r="A66" s="2"/>
      <c r="B66" s="2"/>
      <c r="C66" s="2"/>
      <c r="D66" s="2"/>
      <c r="E66" s="2"/>
      <c r="F66" s="2"/>
      <c r="G66" s="72"/>
      <c r="H66" s="73"/>
      <c r="I66" s="73"/>
    </row>
    <row r="67" spans="1:9" x14ac:dyDescent="0.25">
      <c r="A67" s="2"/>
      <c r="B67" s="2"/>
      <c r="C67" s="2"/>
      <c r="D67" s="2"/>
      <c r="E67" s="2"/>
      <c r="F67" s="2"/>
      <c r="G67" s="71"/>
      <c r="H67" s="2"/>
      <c r="I67" s="2"/>
    </row>
    <row r="68" spans="1:9" x14ac:dyDescent="0.25">
      <c r="A68" s="2"/>
      <c r="B68" s="2"/>
      <c r="C68" s="2"/>
      <c r="D68" s="2"/>
      <c r="E68" s="2"/>
      <c r="F68" s="2"/>
      <c r="G68" s="71"/>
      <c r="H68" s="2"/>
      <c r="I68" s="2"/>
    </row>
  </sheetData>
  <mergeCells count="18">
    <mergeCell ref="B26:F26"/>
    <mergeCell ref="B25:F25"/>
    <mergeCell ref="B40:F40"/>
    <mergeCell ref="A62:F62"/>
    <mergeCell ref="A37:A38"/>
    <mergeCell ref="B37:B38"/>
    <mergeCell ref="A18:I18"/>
    <mergeCell ref="A22:A23"/>
    <mergeCell ref="B22:B23"/>
    <mergeCell ref="C22:F22"/>
    <mergeCell ref="G22:G23"/>
    <mergeCell ref="H22:H23"/>
    <mergeCell ref="G37:G38"/>
    <mergeCell ref="H37:H38"/>
    <mergeCell ref="I37:I38"/>
    <mergeCell ref="A19:I19"/>
    <mergeCell ref="I22:I23"/>
    <mergeCell ref="A36:F36"/>
  </mergeCells>
  <pageMargins left="0.78740157480314965" right="0.19685039370078741" top="0.39370078740157483" bottom="0.39370078740157483" header="0.19685039370078741" footer="0.19685039370078741"/>
  <pageSetup paperSize="9" scale="49" fitToHeight="2" orientation="portrait" r:id="rId1"/>
  <headerFooter differentFirst="1" alignWithMargins="0"/>
  <rowBreaks count="1" manualBreakCount="1">
    <brk id="4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Чипизубов Евгений Александрович</dc:creator>
  <cp:lastModifiedBy>Павленко Елена Сергеевна</cp:lastModifiedBy>
  <cp:lastPrinted>2018-06-20T22:56:52Z</cp:lastPrinted>
  <dcterms:created xsi:type="dcterms:W3CDTF">2017-11-30T22:15:08Z</dcterms:created>
  <dcterms:modified xsi:type="dcterms:W3CDTF">2018-07-11T02:34:35Z</dcterms:modified>
</cp:coreProperties>
</file>